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LEY DE DISCIPLINA FINANCIERA\"/>
    </mc:Choice>
  </mc:AlternateContent>
  <bookViews>
    <workbookView xWindow="1860" yWindow="0" windowWidth="20496" windowHeight="7872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G70" i="1" s="1"/>
  <c r="E70" i="1"/>
  <c r="D70" i="1"/>
  <c r="C70" i="1"/>
  <c r="B70" i="1"/>
  <c r="F62" i="1"/>
  <c r="G62" i="1" s="1"/>
  <c r="E62" i="1"/>
  <c r="D62" i="1"/>
  <c r="C62" i="1"/>
  <c r="B62" i="1"/>
  <c r="F60" i="1"/>
  <c r="G60" i="1" s="1"/>
  <c r="B60" i="1"/>
  <c r="G59" i="1"/>
  <c r="E59" i="1"/>
  <c r="C59" i="1"/>
  <c r="G55" i="1"/>
  <c r="F55" i="1"/>
  <c r="E55" i="1"/>
  <c r="D55" i="1"/>
  <c r="C55" i="1"/>
  <c r="B55" i="1"/>
  <c r="G54" i="1"/>
  <c r="E54" i="1"/>
  <c r="E50" i="1" s="1"/>
  <c r="C54" i="1"/>
  <c r="C50" i="1" s="1"/>
  <c r="F50" i="1"/>
  <c r="G50" i="1" s="1"/>
  <c r="D50" i="1"/>
  <c r="B50" i="1"/>
  <c r="G45" i="1"/>
  <c r="E45" i="1"/>
  <c r="E41" i="1" s="1"/>
  <c r="E60" i="1" s="1"/>
  <c r="C45" i="1"/>
  <c r="G44" i="1"/>
  <c r="E44" i="1"/>
  <c r="C44" i="1"/>
  <c r="C41" i="1" s="1"/>
  <c r="F41" i="1"/>
  <c r="G41" i="1" s="1"/>
  <c r="D41" i="1"/>
  <c r="D60" i="1" s="1"/>
  <c r="B41" i="1"/>
  <c r="F37" i="1"/>
  <c r="F65" i="1" s="1"/>
  <c r="G65" i="1" s="1"/>
  <c r="B37" i="1"/>
  <c r="B65" i="1" s="1"/>
  <c r="G36" i="1"/>
  <c r="C36" i="1"/>
  <c r="G35" i="1"/>
  <c r="C35" i="1"/>
  <c r="E34" i="1"/>
  <c r="G34" i="1" s="1"/>
  <c r="C34" i="1"/>
  <c r="G33" i="1"/>
  <c r="C33" i="1"/>
  <c r="E32" i="1"/>
  <c r="G32" i="1" s="1"/>
  <c r="C32" i="1"/>
  <c r="G31" i="1"/>
  <c r="C31" i="1"/>
  <c r="E30" i="1"/>
  <c r="G30" i="1" s="1"/>
  <c r="C30" i="1"/>
  <c r="G29" i="1"/>
  <c r="C29" i="1"/>
  <c r="G28" i="1"/>
  <c r="E28" i="1"/>
  <c r="C28" i="1"/>
  <c r="G27" i="1"/>
  <c r="C27" i="1"/>
  <c r="E26" i="1"/>
  <c r="G26" i="1" s="1"/>
  <c r="C26" i="1"/>
  <c r="F25" i="1"/>
  <c r="D25" i="1"/>
  <c r="D37" i="1" s="1"/>
  <c r="C25" i="1"/>
  <c r="B25" i="1"/>
  <c r="G24" i="1"/>
  <c r="C24" i="1"/>
  <c r="G23" i="1"/>
  <c r="E23" i="1"/>
  <c r="C23" i="1"/>
  <c r="E22" i="1"/>
  <c r="G22" i="1" s="1"/>
  <c r="C22" i="1"/>
  <c r="G21" i="1"/>
  <c r="C21" i="1"/>
  <c r="G20" i="1"/>
  <c r="C20" i="1"/>
  <c r="E19" i="1"/>
  <c r="G19" i="1" s="1"/>
  <c r="C19" i="1"/>
  <c r="G18" i="1"/>
  <c r="C18" i="1"/>
  <c r="G17" i="1"/>
  <c r="C17" i="1"/>
  <c r="E16" i="1"/>
  <c r="G16" i="1" s="1"/>
  <c r="C16" i="1"/>
  <c r="G15" i="1"/>
  <c r="E15" i="1"/>
  <c r="C15" i="1"/>
  <c r="E14" i="1"/>
  <c r="G14" i="1" s="1"/>
  <c r="C14" i="1"/>
  <c r="F13" i="1"/>
  <c r="E13" i="1"/>
  <c r="G13" i="1" s="1"/>
  <c r="D13" i="1"/>
  <c r="B13" i="1"/>
  <c r="C13" i="1" s="1"/>
  <c r="G12" i="1"/>
  <c r="C12" i="1"/>
  <c r="E11" i="1"/>
  <c r="G11" i="1" s="1"/>
  <c r="C11" i="1"/>
  <c r="E10" i="1"/>
  <c r="G10" i="1" s="1"/>
  <c r="C10" i="1"/>
  <c r="G9" i="1"/>
  <c r="E9" i="1"/>
  <c r="C9" i="1"/>
  <c r="E8" i="1"/>
  <c r="G8" i="1" s="1"/>
  <c r="C8" i="1"/>
  <c r="G7" i="1"/>
  <c r="C7" i="1"/>
  <c r="G6" i="1"/>
  <c r="E6" i="1"/>
  <c r="C6" i="1"/>
  <c r="C37" i="1" l="1"/>
  <c r="C65" i="1" s="1"/>
  <c r="D65" i="1"/>
  <c r="C60" i="1"/>
  <c r="E25" i="1"/>
  <c r="E37" i="1" l="1"/>
  <c r="G25" i="1"/>
  <c r="E65" i="1" l="1"/>
  <c r="G37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<sst xmlns="http://schemas.openxmlformats.org/spreadsheetml/2006/main" count="76" uniqueCount="76">
  <si>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</si>
  <si>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</si>
  <si>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</si>
  <si>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</si>
  <si>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</si>
  <si>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</si>
  <si>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</si>
  <si>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</si>
  <si>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</si>
  <si>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</si>
  <si>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</si>
  <si>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</si>
  <si>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</si>
  <si>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</si>
  <si>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</si>
  <si>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</si>
  <si>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</si>
  <si>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</si>
  <si>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</si>
  <si>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</si>
  <si>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</si>
  <si>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</si>
  <si>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</si>
  <si>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</si>
  <si>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</si>
  <si>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</si>
  <si>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</si>
  <si>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</si>
  <si>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</si>
  <si>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</si>
  <si>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</si>
  <si>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</si>
  <si>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</si>
  <si>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</si>
  <si>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</si>
  <si>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</si>
  <si>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</si>
  <si>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</si>
  <si>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</si>
  <si>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</si>
  <si>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</si>
  <si>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</si>
  <si>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</si>
  <si>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</si>
  <si>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</si>
  <si>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</si>
  <si>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</si>
  <si>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</si>
  <si>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</si>
  <si>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</si>
  <si>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</si>
  <si>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</si>
  <si>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</si>
  <si>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</si>
  <si>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</si>
  <si>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</si>
  <si>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</si>
  <si>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</si>
  <si>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</si>
  <si>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</si>
  <si>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</si>
  <si>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</si>
  <si>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</si>
  <si>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</si>
  <si>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</si>
  <si>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</si>
  <si>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</si>
  <si>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</si>
  <si>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</si>
  <si>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</si>
  <si>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</si>
  <si>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LEÓN
Estado Analítico de Ingresos Detallado - LDF
Del 1 de enero al 30 de junio de 2017
(PESOS)</t>
  </si>
  <si>
    <t xml:space="preserve">PRESIDENTE MUNICIPAL 
</t>
  </si>
  <si>
    <t>LIC. HÉCTOR GERMÁN RENÉ LÓPEZ SANTILLANA</t>
  </si>
  <si>
    <t xml:space="preserve">TESORERO MUNICIPAL 
</t>
  </si>
  <si>
    <t>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</si>
</sst>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3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7" xfId="2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12" defaultRowHeight="10.199999999999999" x14ac:dyDescent="0.2"/>
  <cols>
    <col min="1" max="1" width="90.77734375" style="1" customWidth="1"/>
    <col min="2" max="7" width="16.77734375" style="1" customWidth="1"/>
    <col min="8" max="16384" width="12" style="1"/>
  </cols>
  <sheetData>
    <row r="1" spans="1:7" ht="45.9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0.399999999999999" x14ac:dyDescent="0.2">
      <c r="A3" s="25" t="s">
        <v>1</v>
      </c>
      <c r="B3" s="17" t="s">
        <v>2</v>
      </c>
      <c r="C3" s="26" t="s">
        <v>3</v>
      </c>
      <c r="D3" s="17" t="s">
        <v>4</v>
      </c>
      <c r="E3" s="17" t="s">
        <v>5</v>
      </c>
      <c r="F3" s="17" t="s">
        <v>6</v>
      </c>
      <c r="G3" s="25" t="s">
        <v>7</v>
      </c>
    </row>
    <row r="4" spans="1:7" ht="5.0999999999999996" customHeight="1" x14ac:dyDescent="0.2">
      <c r="A4" s="4"/>
      <c r="B4" s="5"/>
      <c r="C4" s="5"/>
      <c r="D4" s="5"/>
      <c r="E4" s="5"/>
      <c r="F4" s="5"/>
      <c r="G4" s="5"/>
    </row>
    <row r="5" spans="1:7" x14ac:dyDescent="0.2">
      <c r="A5" s="6" t="s">
        <v>8</v>
      </c>
      <c r="B5" s="7"/>
      <c r="C5" s="7"/>
      <c r="D5" s="7"/>
      <c r="E5" s="7"/>
      <c r="F5" s="7"/>
      <c r="G5" s="7"/>
    </row>
    <row r="6" spans="1:7" x14ac:dyDescent="0.2">
      <c r="A6" s="8" t="s">
        <v>9</v>
      </c>
      <c r="B6" s="18">
        <v>1147065861.5699997</v>
      </c>
      <c r="C6" s="18">
        <f>D6-B6</f>
        <v>0</v>
      </c>
      <c r="D6" s="18">
        <v>1147065861.5699997</v>
      </c>
      <c r="E6" s="18">
        <f>+F6</f>
        <v>785589574.69000006</v>
      </c>
      <c r="F6" s="18">
        <v>785589574.69000006</v>
      </c>
      <c r="G6" s="18">
        <f>D6-E6</f>
        <v>361476286.87999964</v>
      </c>
    </row>
    <row r="7" spans="1:7" x14ac:dyDescent="0.2">
      <c r="A7" s="8" t="s">
        <v>10</v>
      </c>
      <c r="B7" s="18">
        <v>0</v>
      </c>
      <c r="C7" s="18">
        <f t="shared" ref="C7:C12" si="0">D7-B7</f>
        <v>0</v>
      </c>
      <c r="D7" s="18">
        <v>0</v>
      </c>
      <c r="E7" s="18">
        <v>0</v>
      </c>
      <c r="F7" s="18">
        <v>0</v>
      </c>
      <c r="G7" s="18">
        <f t="shared" ref="G7:G12" si="1">D7-E7</f>
        <v>0</v>
      </c>
    </row>
    <row r="8" spans="1:7" x14ac:dyDescent="0.2">
      <c r="A8" s="8" t="s">
        <v>11</v>
      </c>
      <c r="B8" s="18">
        <v>94710.000000000015</v>
      </c>
      <c r="C8" s="18">
        <f t="shared" si="0"/>
        <v>0</v>
      </c>
      <c r="D8" s="18">
        <v>94710.000000000015</v>
      </c>
      <c r="E8" s="18">
        <f>+F8</f>
        <v>28572.66</v>
      </c>
      <c r="F8" s="18">
        <v>28572.66</v>
      </c>
      <c r="G8" s="18">
        <f t="shared" si="1"/>
        <v>66137.340000000011</v>
      </c>
    </row>
    <row r="9" spans="1:7" x14ac:dyDescent="0.2">
      <c r="A9" s="8" t="s">
        <v>12</v>
      </c>
      <c r="B9" s="18">
        <v>310602335.37</v>
      </c>
      <c r="C9" s="18">
        <f t="shared" si="0"/>
        <v>0</v>
      </c>
      <c r="D9" s="18">
        <v>310602335.37</v>
      </c>
      <c r="E9" s="18">
        <f>+F9</f>
        <v>150167640.22</v>
      </c>
      <c r="F9" s="18">
        <v>150167640.22</v>
      </c>
      <c r="G9" s="18">
        <f t="shared" si="1"/>
        <v>160434695.15000001</v>
      </c>
    </row>
    <row r="10" spans="1:7" x14ac:dyDescent="0.2">
      <c r="A10" s="8" t="s">
        <v>13</v>
      </c>
      <c r="B10" s="18">
        <v>56415852.259999998</v>
      </c>
      <c r="C10" s="18">
        <f t="shared" si="0"/>
        <v>971416</v>
      </c>
      <c r="D10" s="18">
        <v>57387268.259999998</v>
      </c>
      <c r="E10" s="18">
        <f>+F10</f>
        <v>48111010.990000002</v>
      </c>
      <c r="F10" s="18">
        <v>48111010.990000002</v>
      </c>
      <c r="G10" s="18">
        <f t="shared" si="1"/>
        <v>9276257.2699999958</v>
      </c>
    </row>
    <row r="11" spans="1:7" x14ac:dyDescent="0.2">
      <c r="A11" s="8" t="s">
        <v>14</v>
      </c>
      <c r="B11" s="18">
        <v>182380588.81</v>
      </c>
      <c r="C11" s="18">
        <f t="shared" si="0"/>
        <v>12700072.070000023</v>
      </c>
      <c r="D11" s="18">
        <v>195080660.88000003</v>
      </c>
      <c r="E11" s="18">
        <f>+F11</f>
        <v>93482060.780000016</v>
      </c>
      <c r="F11" s="18">
        <v>93482060.780000016</v>
      </c>
      <c r="G11" s="18">
        <f t="shared" si="1"/>
        <v>101598600.10000001</v>
      </c>
    </row>
    <row r="12" spans="1:7" x14ac:dyDescent="0.2">
      <c r="A12" s="8" t="s">
        <v>15</v>
      </c>
      <c r="B12" s="18">
        <v>0</v>
      </c>
      <c r="C12" s="18">
        <f t="shared" si="0"/>
        <v>0</v>
      </c>
      <c r="D12" s="18">
        <v>0</v>
      </c>
      <c r="E12" s="18">
        <v>0</v>
      </c>
      <c r="F12" s="18">
        <v>0</v>
      </c>
      <c r="G12" s="18">
        <f t="shared" si="1"/>
        <v>0</v>
      </c>
    </row>
    <row r="13" spans="1:7" x14ac:dyDescent="0.2">
      <c r="A13" s="8" t="s">
        <v>16</v>
      </c>
      <c r="B13" s="19">
        <f>SUM(B14:B24)</f>
        <v>1737440971.0900002</v>
      </c>
      <c r="C13" s="19">
        <f>D13-B13</f>
        <v>54360067.239999771</v>
      </c>
      <c r="D13" s="19">
        <f>SUM(D14:D24)</f>
        <v>1791801038.3299999</v>
      </c>
      <c r="E13" s="19">
        <f t="shared" ref="E13:F13" si="2">SUM(E14:E24)</f>
        <v>1026916377.3399999</v>
      </c>
      <c r="F13" s="19">
        <f t="shared" si="2"/>
        <v>1026916377.3399999</v>
      </c>
      <c r="G13" s="19">
        <f>D13-E13</f>
        <v>764884660.99000001</v>
      </c>
    </row>
    <row r="14" spans="1:7" x14ac:dyDescent="0.2">
      <c r="A14" s="9" t="s">
        <v>17</v>
      </c>
      <c r="B14" s="18">
        <v>1393288345.0900002</v>
      </c>
      <c r="C14" s="18">
        <f>D14-B14</f>
        <v>27469340.639999866</v>
      </c>
      <c r="D14" s="18">
        <v>1420757685.73</v>
      </c>
      <c r="E14" s="18">
        <f>+F14</f>
        <v>852309853.13</v>
      </c>
      <c r="F14" s="18">
        <v>852309853.13</v>
      </c>
      <c r="G14" s="18">
        <f>D14-E14</f>
        <v>568447832.60000002</v>
      </c>
    </row>
    <row r="15" spans="1:7" x14ac:dyDescent="0.2">
      <c r="A15" s="9" t="s">
        <v>18</v>
      </c>
      <c r="B15" s="18">
        <v>17108657.000000004</v>
      </c>
      <c r="C15" s="18">
        <f t="shared" ref="C15:C24" si="3">D15-B15</f>
        <v>1988.4299999959767</v>
      </c>
      <c r="D15" s="18">
        <v>17110645.43</v>
      </c>
      <c r="E15" s="18">
        <f>+F15</f>
        <v>9917636.0299999993</v>
      </c>
      <c r="F15" s="18">
        <v>9917636.0299999993</v>
      </c>
      <c r="G15" s="18">
        <f t="shared" ref="G15:G36" si="4">D15-E15</f>
        <v>7193009.4000000004</v>
      </c>
    </row>
    <row r="16" spans="1:7" x14ac:dyDescent="0.2">
      <c r="A16" s="9" t="s">
        <v>19</v>
      </c>
      <c r="B16" s="18">
        <v>117219339</v>
      </c>
      <c r="C16" s="18">
        <f t="shared" si="3"/>
        <v>5632569.0799999833</v>
      </c>
      <c r="D16" s="18">
        <v>122851908.07999998</v>
      </c>
      <c r="E16" s="18">
        <f>+F16</f>
        <v>64944211.290000007</v>
      </c>
      <c r="F16" s="18">
        <v>64944211.290000007</v>
      </c>
      <c r="G16" s="18">
        <f t="shared" si="4"/>
        <v>57907696.789999977</v>
      </c>
    </row>
    <row r="17" spans="1:7" x14ac:dyDescent="0.2">
      <c r="A17" s="9" t="s">
        <v>20</v>
      </c>
      <c r="B17" s="18">
        <v>0</v>
      </c>
      <c r="C17" s="18">
        <f t="shared" si="3"/>
        <v>0</v>
      </c>
      <c r="D17" s="18">
        <v>0</v>
      </c>
      <c r="E17" s="18">
        <v>0</v>
      </c>
      <c r="F17" s="18">
        <v>0</v>
      </c>
      <c r="G17" s="18">
        <f t="shared" si="4"/>
        <v>0</v>
      </c>
    </row>
    <row r="18" spans="1:7" x14ac:dyDescent="0.2">
      <c r="A18" s="9" t="s">
        <v>21</v>
      </c>
      <c r="B18" s="18">
        <v>0</v>
      </c>
      <c r="C18" s="18">
        <f t="shared" si="3"/>
        <v>0</v>
      </c>
      <c r="D18" s="18">
        <v>0</v>
      </c>
      <c r="E18" s="18">
        <v>0</v>
      </c>
      <c r="F18" s="18">
        <v>0</v>
      </c>
      <c r="G18" s="18">
        <f t="shared" si="4"/>
        <v>0</v>
      </c>
    </row>
    <row r="19" spans="1:7" x14ac:dyDescent="0.2">
      <c r="A19" s="9" t="s">
        <v>22</v>
      </c>
      <c r="B19" s="18">
        <v>1557865</v>
      </c>
      <c r="C19" s="18">
        <f t="shared" si="3"/>
        <v>247535.91000000015</v>
      </c>
      <c r="D19" s="18">
        <v>1805400.9100000001</v>
      </c>
      <c r="E19" s="18">
        <f>+F19</f>
        <v>1258848.6500000001</v>
      </c>
      <c r="F19" s="18">
        <v>1258848.6500000001</v>
      </c>
      <c r="G19" s="18">
        <f t="shared" si="4"/>
        <v>546552.26</v>
      </c>
    </row>
    <row r="20" spans="1:7" x14ac:dyDescent="0.2">
      <c r="A20" s="9" t="s">
        <v>23</v>
      </c>
      <c r="B20" s="18">
        <v>0</v>
      </c>
      <c r="C20" s="18">
        <f t="shared" si="3"/>
        <v>0</v>
      </c>
      <c r="D20" s="18">
        <v>0</v>
      </c>
      <c r="E20" s="18">
        <v>0</v>
      </c>
      <c r="F20" s="18">
        <v>0</v>
      </c>
      <c r="G20" s="18">
        <f t="shared" si="4"/>
        <v>0</v>
      </c>
    </row>
    <row r="21" spans="1:7" x14ac:dyDescent="0.2">
      <c r="A21" s="9" t="s">
        <v>24</v>
      </c>
      <c r="B21" s="18">
        <v>0</v>
      </c>
      <c r="C21" s="18">
        <f t="shared" si="3"/>
        <v>0</v>
      </c>
      <c r="D21" s="18">
        <v>0</v>
      </c>
      <c r="E21" s="18">
        <v>0</v>
      </c>
      <c r="F21" s="18">
        <v>0</v>
      </c>
      <c r="G21" s="18">
        <f t="shared" si="4"/>
        <v>0</v>
      </c>
    </row>
    <row r="22" spans="1:7" x14ac:dyDescent="0.2">
      <c r="A22" s="9" t="s">
        <v>25</v>
      </c>
      <c r="B22" s="18">
        <v>50275099</v>
      </c>
      <c r="C22" s="18">
        <f t="shared" si="3"/>
        <v>86011.04999999702</v>
      </c>
      <c r="D22" s="18">
        <v>50361110.049999997</v>
      </c>
      <c r="E22" s="18">
        <f>+F22</f>
        <v>26238160.239999998</v>
      </c>
      <c r="F22" s="18">
        <v>26238160.239999998</v>
      </c>
      <c r="G22" s="18">
        <f t="shared" si="4"/>
        <v>24122949.809999999</v>
      </c>
    </row>
    <row r="23" spans="1:7" x14ac:dyDescent="0.2">
      <c r="A23" s="9" t="s">
        <v>26</v>
      </c>
      <c r="B23" s="18">
        <v>157991666</v>
      </c>
      <c r="C23" s="18">
        <f t="shared" si="3"/>
        <v>20922622.129999995</v>
      </c>
      <c r="D23" s="18">
        <v>178914288.13</v>
      </c>
      <c r="E23" s="18">
        <f>+F23</f>
        <v>72247668</v>
      </c>
      <c r="F23" s="18">
        <v>72247668</v>
      </c>
      <c r="G23" s="18">
        <f t="shared" si="4"/>
        <v>106666620.13</v>
      </c>
    </row>
    <row r="24" spans="1:7" x14ac:dyDescent="0.2">
      <c r="A24" s="9" t="s">
        <v>27</v>
      </c>
      <c r="B24" s="18">
        <v>0</v>
      </c>
      <c r="C24" s="18">
        <f t="shared" si="3"/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 x14ac:dyDescent="0.2">
      <c r="A25" s="8" t="s">
        <v>28</v>
      </c>
      <c r="B25" s="19">
        <f>SUM(B26:B30)</f>
        <v>25282521.999999996</v>
      </c>
      <c r="C25" s="19">
        <f>D25-B25</f>
        <v>-1468513.2399999946</v>
      </c>
      <c r="D25" s="19">
        <f>SUM(D26:D30)</f>
        <v>23814008.760000002</v>
      </c>
      <c r="E25" s="19">
        <f t="shared" ref="E25:F25" si="5">SUM(E26:E30)</f>
        <v>16931643.18</v>
      </c>
      <c r="F25" s="19">
        <f t="shared" si="5"/>
        <v>16931643.18</v>
      </c>
      <c r="G25" s="18">
        <f t="shared" si="4"/>
        <v>6882365.5800000019</v>
      </c>
    </row>
    <row r="26" spans="1:7" x14ac:dyDescent="0.2">
      <c r="A26" s="9" t="s">
        <v>29</v>
      </c>
      <c r="B26" s="18">
        <v>0</v>
      </c>
      <c r="C26" s="18">
        <f>D26-B26</f>
        <v>182547.34</v>
      </c>
      <c r="D26" s="18">
        <v>182547.34</v>
      </c>
      <c r="E26" s="18">
        <f>+F26</f>
        <v>260273.46</v>
      </c>
      <c r="F26" s="18">
        <v>260273.46</v>
      </c>
      <c r="G26" s="18">
        <f t="shared" si="4"/>
        <v>-77726.12</v>
      </c>
    </row>
    <row r="27" spans="1:7" x14ac:dyDescent="0.2">
      <c r="A27" s="9" t="s">
        <v>30</v>
      </c>
      <c r="B27" s="18">
        <v>0</v>
      </c>
      <c r="C27" s="18">
        <f t="shared" ref="C27:C36" si="6">D27-B27</f>
        <v>0</v>
      </c>
      <c r="D27" s="18"/>
      <c r="E27" s="18"/>
      <c r="F27" s="18"/>
      <c r="G27" s="18">
        <f t="shared" si="4"/>
        <v>0</v>
      </c>
    </row>
    <row r="28" spans="1:7" x14ac:dyDescent="0.2">
      <c r="A28" s="9" t="s">
        <v>31</v>
      </c>
      <c r="B28" s="18">
        <v>24562469.999999996</v>
      </c>
      <c r="C28" s="18">
        <f t="shared" si="6"/>
        <v>-1633438.2699999958</v>
      </c>
      <c r="D28" s="18">
        <v>22929031.73</v>
      </c>
      <c r="E28" s="18">
        <f>+F28</f>
        <v>16274405.279999999</v>
      </c>
      <c r="F28" s="18">
        <v>16274405.279999999</v>
      </c>
      <c r="G28" s="18">
        <f t="shared" si="4"/>
        <v>6654626.4500000011</v>
      </c>
    </row>
    <row r="29" spans="1:7" x14ac:dyDescent="0.2">
      <c r="A29" s="9" t="s">
        <v>32</v>
      </c>
      <c r="B29" s="18">
        <v>0</v>
      </c>
      <c r="C29" s="18">
        <f t="shared" si="6"/>
        <v>0</v>
      </c>
      <c r="D29" s="18"/>
      <c r="E29" s="18"/>
      <c r="F29" s="18"/>
      <c r="G29" s="18">
        <f t="shared" si="4"/>
        <v>0</v>
      </c>
    </row>
    <row r="30" spans="1:7" x14ac:dyDescent="0.2">
      <c r="A30" s="9" t="s">
        <v>33</v>
      </c>
      <c r="B30" s="18">
        <v>720052</v>
      </c>
      <c r="C30" s="18">
        <f t="shared" si="6"/>
        <v>-17622.309999999823</v>
      </c>
      <c r="D30" s="18">
        <v>702429.69000000018</v>
      </c>
      <c r="E30" s="18">
        <f>+F30</f>
        <v>396964.43999999994</v>
      </c>
      <c r="F30" s="18">
        <v>396964.43999999994</v>
      </c>
      <c r="G30" s="18">
        <f t="shared" si="4"/>
        <v>305465.25000000023</v>
      </c>
    </row>
    <row r="31" spans="1:7" x14ac:dyDescent="0.2">
      <c r="A31" s="8" t="s">
        <v>34</v>
      </c>
      <c r="B31" s="18">
        <v>0</v>
      </c>
      <c r="C31" s="18">
        <f t="shared" si="6"/>
        <v>0</v>
      </c>
      <c r="D31" s="18">
        <v>0</v>
      </c>
      <c r="E31" s="18">
        <v>0</v>
      </c>
      <c r="F31" s="18">
        <v>0</v>
      </c>
      <c r="G31" s="18">
        <f t="shared" si="4"/>
        <v>0</v>
      </c>
    </row>
    <row r="32" spans="1:7" x14ac:dyDescent="0.2">
      <c r="A32" s="8" t="s">
        <v>35</v>
      </c>
      <c r="B32" s="19">
        <v>0</v>
      </c>
      <c r="C32" s="18">
        <f t="shared" si="6"/>
        <v>0</v>
      </c>
      <c r="D32" s="19">
        <v>0</v>
      </c>
      <c r="E32" s="18">
        <f t="shared" ref="E32" si="7">SUM(E33)</f>
        <v>0</v>
      </c>
      <c r="F32" s="18">
        <v>0</v>
      </c>
      <c r="G32" s="18">
        <f t="shared" si="4"/>
        <v>0</v>
      </c>
    </row>
    <row r="33" spans="1:7" x14ac:dyDescent="0.2">
      <c r="A33" s="9" t="s">
        <v>36</v>
      </c>
      <c r="B33" s="18">
        <v>0</v>
      </c>
      <c r="C33" s="18">
        <f t="shared" si="6"/>
        <v>0</v>
      </c>
      <c r="D33" s="18">
        <v>0</v>
      </c>
      <c r="E33" s="18">
        <v>0</v>
      </c>
      <c r="F33" s="18">
        <v>0</v>
      </c>
      <c r="G33" s="18">
        <f t="shared" si="4"/>
        <v>0</v>
      </c>
    </row>
    <row r="34" spans="1:7" x14ac:dyDescent="0.2">
      <c r="A34" s="8" t="s">
        <v>37</v>
      </c>
      <c r="B34" s="18">
        <v>0</v>
      </c>
      <c r="C34" s="18">
        <f t="shared" si="6"/>
        <v>0</v>
      </c>
      <c r="D34" s="18">
        <v>0</v>
      </c>
      <c r="E34" s="18">
        <f t="shared" ref="E34" si="8">SUM(E35:E36)</f>
        <v>0</v>
      </c>
      <c r="F34" s="18">
        <v>0</v>
      </c>
      <c r="G34" s="18">
        <f t="shared" si="4"/>
        <v>0</v>
      </c>
    </row>
    <row r="35" spans="1:7" x14ac:dyDescent="0.2">
      <c r="A35" s="9" t="s">
        <v>38</v>
      </c>
      <c r="B35" s="18">
        <v>0</v>
      </c>
      <c r="C35" s="18">
        <f t="shared" si="6"/>
        <v>0</v>
      </c>
      <c r="D35" s="18">
        <v>0</v>
      </c>
      <c r="E35" s="18">
        <v>0</v>
      </c>
      <c r="F35" s="18">
        <v>0</v>
      </c>
      <c r="G35" s="18">
        <f t="shared" si="4"/>
        <v>0</v>
      </c>
    </row>
    <row r="36" spans="1:7" x14ac:dyDescent="0.2">
      <c r="A36" s="9" t="s">
        <v>39</v>
      </c>
      <c r="B36" s="18">
        <v>0</v>
      </c>
      <c r="C36" s="18">
        <f t="shared" si="6"/>
        <v>0</v>
      </c>
      <c r="D36" s="18">
        <v>0</v>
      </c>
      <c r="E36" s="18">
        <v>0</v>
      </c>
      <c r="F36" s="18">
        <v>0</v>
      </c>
      <c r="G36" s="18">
        <f t="shared" si="4"/>
        <v>0</v>
      </c>
    </row>
    <row r="37" spans="1:7" x14ac:dyDescent="0.2">
      <c r="A37" s="6" t="s">
        <v>40</v>
      </c>
      <c r="B37" s="19">
        <f>SUM(B6:B13)+B25+B31+B32+B34</f>
        <v>3459282841.0999994</v>
      </c>
      <c r="C37" s="19">
        <f>SUM(C6:C13)+C25+C31+C32+C34</f>
        <v>66563042.069999799</v>
      </c>
      <c r="D37" s="19">
        <f>SUM(D6:D13)+D25+D31+D32+D34</f>
        <v>3525845883.1700001</v>
      </c>
      <c r="E37" s="19">
        <f>SUM(E6:E13)+E25+E31+E32+E34</f>
        <v>2121226879.8600001</v>
      </c>
      <c r="F37" s="19">
        <f>SUM(F6:F13)+F25+F31+F32+F34</f>
        <v>2121226879.8600001</v>
      </c>
      <c r="G37" s="19">
        <f>D37-E37</f>
        <v>1404619003.3099999</v>
      </c>
    </row>
    <row r="38" spans="1:7" x14ac:dyDescent="0.2">
      <c r="A38" s="6" t="s">
        <v>41</v>
      </c>
      <c r="B38" s="18"/>
      <c r="C38" s="18"/>
      <c r="D38" s="18"/>
      <c r="E38" s="18"/>
      <c r="F38" s="18"/>
      <c r="G38" s="18"/>
    </row>
    <row r="39" spans="1:7" ht="5.0999999999999996" customHeight="1" x14ac:dyDescent="0.2">
      <c r="A39" s="10"/>
      <c r="B39" s="18"/>
      <c r="C39" s="18"/>
      <c r="D39" s="18"/>
      <c r="E39" s="18"/>
      <c r="F39" s="18"/>
      <c r="G39" s="18"/>
    </row>
    <row r="40" spans="1:7" x14ac:dyDescent="0.2">
      <c r="A40" s="6" t="s">
        <v>42</v>
      </c>
      <c r="B40" s="18"/>
      <c r="C40" s="18"/>
      <c r="D40" s="18"/>
      <c r="E40" s="18"/>
      <c r="F40" s="18"/>
      <c r="G40" s="18"/>
    </row>
    <row r="41" spans="1:7" x14ac:dyDescent="0.2">
      <c r="A41" s="8" t="s">
        <v>43</v>
      </c>
      <c r="B41" s="19">
        <f>SUM(B42:B49)</f>
        <v>979549785.99999988</v>
      </c>
      <c r="C41" s="19">
        <f t="shared" ref="C41:F41" si="9">SUM(C42:C49)</f>
        <v>93415089.000000149</v>
      </c>
      <c r="D41" s="19">
        <f>SUM(D42:D49)</f>
        <v>1072964875</v>
      </c>
      <c r="E41" s="19">
        <f t="shared" si="9"/>
        <v>559165830</v>
      </c>
      <c r="F41" s="19">
        <f t="shared" si="9"/>
        <v>559165830</v>
      </c>
      <c r="G41" s="19">
        <f>+F41-B41</f>
        <v>-420383955.99999988</v>
      </c>
    </row>
    <row r="42" spans="1:7" x14ac:dyDescent="0.2">
      <c r="A42" s="9" t="s">
        <v>44</v>
      </c>
      <c r="B42" s="18"/>
      <c r="C42" s="18"/>
      <c r="D42" s="18"/>
      <c r="E42" s="18"/>
      <c r="F42" s="18"/>
      <c r="G42" s="18"/>
    </row>
    <row r="43" spans="1:7" x14ac:dyDescent="0.2">
      <c r="A43" s="9" t="s">
        <v>45</v>
      </c>
      <c r="B43" s="18"/>
      <c r="C43" s="18"/>
      <c r="D43" s="18"/>
      <c r="E43" s="18"/>
      <c r="F43" s="18"/>
      <c r="G43" s="18"/>
    </row>
    <row r="44" spans="1:7" x14ac:dyDescent="0.2">
      <c r="A44" s="9" t="s">
        <v>46</v>
      </c>
      <c r="B44" s="18">
        <v>204867429.99999997</v>
      </c>
      <c r="C44" s="18">
        <f>+D44-B44</f>
        <v>21966533.00000003</v>
      </c>
      <c r="D44" s="18">
        <v>226833963</v>
      </c>
      <c r="E44" s="18">
        <f>+F44</f>
        <v>136100376</v>
      </c>
      <c r="F44" s="18">
        <v>136100376</v>
      </c>
      <c r="G44" s="18">
        <f>+F44-B44</f>
        <v>-68767053.99999997</v>
      </c>
    </row>
    <row r="45" spans="1:7" x14ac:dyDescent="0.2">
      <c r="A45" s="11" t="s">
        <v>47</v>
      </c>
      <c r="B45" s="18">
        <v>774682355.99999988</v>
      </c>
      <c r="C45" s="18">
        <f>+D45-B45</f>
        <v>71448556.000000119</v>
      </c>
      <c r="D45" s="18">
        <v>846130912</v>
      </c>
      <c r="E45" s="18">
        <f>+F45</f>
        <v>423065454</v>
      </c>
      <c r="F45" s="18">
        <v>423065454</v>
      </c>
      <c r="G45" s="18">
        <f>+F45-B45</f>
        <v>-351616901.99999988</v>
      </c>
    </row>
    <row r="46" spans="1:7" x14ac:dyDescent="0.2">
      <c r="A46" s="9" t="s">
        <v>48</v>
      </c>
      <c r="B46" s="18"/>
      <c r="C46" s="18"/>
      <c r="D46" s="18"/>
      <c r="E46" s="18"/>
      <c r="F46" s="18"/>
      <c r="G46" s="18"/>
    </row>
    <row r="47" spans="1:7" x14ac:dyDescent="0.2">
      <c r="A47" s="9" t="s">
        <v>49</v>
      </c>
      <c r="B47" s="18"/>
      <c r="C47" s="18"/>
      <c r="D47" s="18"/>
      <c r="E47" s="18"/>
      <c r="F47" s="18"/>
      <c r="G47" s="18"/>
    </row>
    <row r="48" spans="1:7" x14ac:dyDescent="0.2">
      <c r="A48" s="9" t="s">
        <v>50</v>
      </c>
      <c r="B48" s="18"/>
      <c r="C48" s="18"/>
      <c r="D48" s="18"/>
      <c r="E48" s="18"/>
      <c r="F48" s="18"/>
      <c r="G48" s="18"/>
    </row>
    <row r="49" spans="1:7" x14ac:dyDescent="0.2">
      <c r="A49" s="9" t="s">
        <v>51</v>
      </c>
      <c r="B49" s="18"/>
      <c r="C49" s="18"/>
      <c r="D49" s="18"/>
      <c r="E49" s="18"/>
      <c r="F49" s="18"/>
      <c r="G49" s="18"/>
    </row>
    <row r="50" spans="1:7" x14ac:dyDescent="0.2">
      <c r="A50" s="8" t="s">
        <v>52</v>
      </c>
      <c r="B50" s="19">
        <f t="shared" ref="B50:F50" si="10">SUM(B51:B54)</f>
        <v>124895000</v>
      </c>
      <c r="C50" s="19">
        <f t="shared" si="10"/>
        <v>364312794.5</v>
      </c>
      <c r="D50" s="19">
        <f>SUM(D51:D54)</f>
        <v>489207794.5</v>
      </c>
      <c r="E50" s="19">
        <f t="shared" si="10"/>
        <v>224016773.87</v>
      </c>
      <c r="F50" s="19">
        <f t="shared" si="10"/>
        <v>224016773.87</v>
      </c>
      <c r="G50" s="19">
        <f>+F50-B50</f>
        <v>99121773.870000005</v>
      </c>
    </row>
    <row r="51" spans="1:7" x14ac:dyDescent="0.2">
      <c r="A51" s="9" t="s">
        <v>53</v>
      </c>
      <c r="B51" s="18"/>
      <c r="C51" s="18"/>
      <c r="D51" s="18"/>
      <c r="E51" s="18"/>
      <c r="F51" s="18"/>
      <c r="G51" s="18"/>
    </row>
    <row r="52" spans="1:7" x14ac:dyDescent="0.2">
      <c r="A52" s="9" t="s">
        <v>54</v>
      </c>
      <c r="B52" s="18"/>
      <c r="C52" s="18"/>
      <c r="D52" s="18"/>
      <c r="E52" s="18"/>
      <c r="F52" s="18"/>
      <c r="G52" s="18"/>
    </row>
    <row r="53" spans="1:7" x14ac:dyDescent="0.2">
      <c r="A53" s="9" t="s">
        <v>55</v>
      </c>
      <c r="B53" s="18"/>
      <c r="C53" s="18"/>
      <c r="D53" s="18"/>
      <c r="E53" s="18"/>
      <c r="F53" s="18"/>
      <c r="G53" s="18"/>
    </row>
    <row r="54" spans="1:7" x14ac:dyDescent="0.2">
      <c r="A54" s="9" t="s">
        <v>56</v>
      </c>
      <c r="B54" s="18">
        <v>124895000</v>
      </c>
      <c r="C54" s="18">
        <f>+D54-B54</f>
        <v>364312794.5</v>
      </c>
      <c r="D54" s="18">
        <v>489207794.5</v>
      </c>
      <c r="E54" s="18">
        <f>+F54</f>
        <v>224016773.87</v>
      </c>
      <c r="F54" s="18">
        <v>224016773.87</v>
      </c>
      <c r="G54" s="18">
        <f>+F54-B54</f>
        <v>99121773.870000005</v>
      </c>
    </row>
    <row r="55" spans="1:7" x14ac:dyDescent="0.2">
      <c r="A55" s="8" t="s">
        <v>57</v>
      </c>
      <c r="B55" s="18">
        <f>SUM(B56:B57)</f>
        <v>0</v>
      </c>
      <c r="C55" s="18">
        <f>+D55-B55</f>
        <v>0</v>
      </c>
      <c r="D55" s="18">
        <f>SUM(D56:D57)</f>
        <v>0</v>
      </c>
      <c r="E55" s="18">
        <f t="shared" ref="E55:F55" si="11">SUM(E56:E57)</f>
        <v>0</v>
      </c>
      <c r="F55" s="18">
        <f t="shared" si="11"/>
        <v>0</v>
      </c>
      <c r="G55" s="18">
        <f>+F55-B55</f>
        <v>0</v>
      </c>
    </row>
    <row r="56" spans="1:7" x14ac:dyDescent="0.2">
      <c r="A56" s="9" t="s">
        <v>58</v>
      </c>
      <c r="B56" s="18"/>
      <c r="C56" s="18"/>
      <c r="D56" s="18"/>
      <c r="E56" s="18"/>
      <c r="F56" s="18"/>
      <c r="G56" s="18"/>
    </row>
    <row r="57" spans="1:7" x14ac:dyDescent="0.2">
      <c r="A57" s="9" t="s">
        <v>59</v>
      </c>
      <c r="B57" s="18"/>
      <c r="C57" s="18"/>
      <c r="D57" s="18"/>
      <c r="E57" s="18"/>
      <c r="F57" s="18"/>
      <c r="G57" s="18"/>
    </row>
    <row r="58" spans="1:7" x14ac:dyDescent="0.2">
      <c r="A58" s="8" t="s">
        <v>60</v>
      </c>
      <c r="B58" s="18"/>
      <c r="C58" s="18"/>
      <c r="D58" s="18"/>
      <c r="E58" s="18"/>
      <c r="F58" s="18"/>
      <c r="G58" s="18"/>
    </row>
    <row r="59" spans="1:7" x14ac:dyDescent="0.2">
      <c r="A59" s="8" t="s">
        <v>61</v>
      </c>
      <c r="B59" s="18">
        <v>8150860.3299999991</v>
      </c>
      <c r="C59" s="18">
        <f>+D59-B59</f>
        <v>0</v>
      </c>
      <c r="D59" s="18">
        <v>8150860.3299999991</v>
      </c>
      <c r="E59" s="18">
        <f>+F59</f>
        <v>12409384.609999999</v>
      </c>
      <c r="F59" s="18">
        <v>12409384.609999999</v>
      </c>
      <c r="G59" s="18">
        <f>+F59-B59</f>
        <v>4258524.28</v>
      </c>
    </row>
    <row r="60" spans="1:7" x14ac:dyDescent="0.2">
      <c r="A60" s="6" t="s">
        <v>62</v>
      </c>
      <c r="B60" s="19">
        <f>B41+B50+B55+B58+B59</f>
        <v>1112595646.3299999</v>
      </c>
      <c r="C60" s="19">
        <f>C41+C50+C55+C58+C59</f>
        <v>457727883.50000012</v>
      </c>
      <c r="D60" s="19">
        <f>D41+D50+D55+D58+D59</f>
        <v>1570323529.8299999</v>
      </c>
      <c r="E60" s="19">
        <f>E41+E50+E55+E58+E59</f>
        <v>795591988.48000002</v>
      </c>
      <c r="F60" s="19">
        <f>F41+F50+F55+F58+F59</f>
        <v>795591988.48000002</v>
      </c>
      <c r="G60" s="19">
        <f>+F60-B60</f>
        <v>-317003657.8499999</v>
      </c>
    </row>
    <row r="61" spans="1:7" ht="5.0999999999999996" customHeight="1" x14ac:dyDescent="0.2">
      <c r="A61" s="10"/>
      <c r="B61" s="18"/>
      <c r="C61" s="18"/>
      <c r="D61" s="18"/>
      <c r="E61" s="18"/>
      <c r="F61" s="18"/>
      <c r="G61" s="18"/>
    </row>
    <row r="62" spans="1:7" x14ac:dyDescent="0.2">
      <c r="A62" s="6" t="s">
        <v>63</v>
      </c>
      <c r="B62" s="19">
        <f>SUM(B63)</f>
        <v>0</v>
      </c>
      <c r="C62" s="19">
        <f t="shared" ref="C62:F62" si="12">SUM(C63)</f>
        <v>0</v>
      </c>
      <c r="D62" s="19">
        <f>SUM(D63)</f>
        <v>0</v>
      </c>
      <c r="E62" s="19">
        <f t="shared" si="12"/>
        <v>0</v>
      </c>
      <c r="F62" s="19">
        <f t="shared" si="12"/>
        <v>0</v>
      </c>
      <c r="G62" s="18">
        <f>+F62-B62</f>
        <v>0</v>
      </c>
    </row>
    <row r="63" spans="1:7" x14ac:dyDescent="0.2">
      <c r="A63" s="8" t="s">
        <v>64</v>
      </c>
      <c r="B63" s="18"/>
      <c r="C63" s="18"/>
      <c r="D63" s="18"/>
      <c r="E63" s="18"/>
      <c r="F63" s="18"/>
      <c r="G63" s="18"/>
    </row>
    <row r="64" spans="1:7" ht="5.0999999999999996" customHeight="1" x14ac:dyDescent="0.2">
      <c r="A64" s="10"/>
      <c r="B64" s="18"/>
      <c r="C64" s="18"/>
      <c r="D64" s="18"/>
      <c r="E64" s="18"/>
      <c r="F64" s="18"/>
      <c r="G64" s="19"/>
    </row>
    <row r="65" spans="1:7" x14ac:dyDescent="0.2">
      <c r="A65" s="6" t="s">
        <v>65</v>
      </c>
      <c r="B65" s="19">
        <f>B37+B60+B62</f>
        <v>4571878487.4299994</v>
      </c>
      <c r="C65" s="19">
        <f>C37+C60+C62</f>
        <v>524290925.56999993</v>
      </c>
      <c r="D65" s="19">
        <f>D37+D60+D62</f>
        <v>5096169413</v>
      </c>
      <c r="E65" s="19">
        <f>E37+E60+E62</f>
        <v>2916818868.3400002</v>
      </c>
      <c r="F65" s="19">
        <f>F37+F60+F62</f>
        <v>2916818868.3400002</v>
      </c>
      <c r="G65" s="19">
        <f>+F65-B65</f>
        <v>-1655059619.0899992</v>
      </c>
    </row>
    <row r="66" spans="1:7" ht="5.0999999999999996" customHeight="1" x14ac:dyDescent="0.2">
      <c r="A66" s="10"/>
      <c r="B66" s="18"/>
      <c r="C66" s="18"/>
      <c r="D66" s="18"/>
      <c r="E66" s="18"/>
      <c r="F66" s="18"/>
      <c r="G66" s="18"/>
    </row>
    <row r="67" spans="1:7" x14ac:dyDescent="0.2">
      <c r="A67" s="6" t="s">
        <v>66</v>
      </c>
      <c r="B67" s="18"/>
      <c r="C67" s="18"/>
      <c r="D67" s="18"/>
      <c r="E67" s="18"/>
      <c r="F67" s="18"/>
      <c r="G67" s="18"/>
    </row>
    <row r="68" spans="1:7" x14ac:dyDescent="0.2">
      <c r="A68" s="8" t="s">
        <v>67</v>
      </c>
      <c r="B68" s="18"/>
      <c r="C68" s="18"/>
      <c r="D68" s="18"/>
      <c r="E68" s="18"/>
      <c r="F68" s="18"/>
      <c r="G68" s="18"/>
    </row>
    <row r="69" spans="1:7" x14ac:dyDescent="0.2">
      <c r="A69" s="8" t="s">
        <v>68</v>
      </c>
      <c r="B69" s="18"/>
      <c r="C69" s="18"/>
      <c r="D69" s="18"/>
      <c r="E69" s="18"/>
      <c r="F69" s="18"/>
      <c r="G69" s="18"/>
    </row>
    <row r="70" spans="1:7" x14ac:dyDescent="0.2">
      <c r="A70" s="12" t="s">
        <v>69</v>
      </c>
      <c r="B70" s="19">
        <f>B68+B69</f>
        <v>0</v>
      </c>
      <c r="C70" s="19">
        <f t="shared" ref="C70:F70" si="13">C68+C69</f>
        <v>0</v>
      </c>
      <c r="D70" s="19">
        <f t="shared" si="13"/>
        <v>0</v>
      </c>
      <c r="E70" s="19">
        <f t="shared" si="13"/>
        <v>0</v>
      </c>
      <c r="F70" s="19">
        <f t="shared" si="13"/>
        <v>0</v>
      </c>
      <c r="G70" s="19">
        <f>+F70-B70</f>
        <v>0</v>
      </c>
    </row>
    <row r="71" spans="1:7" ht="5.0999999999999996" customHeight="1" x14ac:dyDescent="0.2">
      <c r="A71" s="13"/>
      <c r="B71" s="20"/>
      <c r="C71" s="20"/>
      <c r="D71" s="20"/>
      <c r="E71" s="20"/>
      <c r="F71" s="20"/>
      <c r="G71" s="20"/>
    </row>
    <row r="83" spans="1:5" x14ac:dyDescent="0.2">
      <c r="A83" s="23"/>
    </row>
    <row r="84" spans="1:5" s="24" customFormat="1" ht="13.5" customHeight="1" x14ac:dyDescent="0.25">
      <c r="A84" s="21" t="s">
        <v>72</v>
      </c>
      <c r="C84" s="31" t="s">
        <v>74</v>
      </c>
      <c r="D84" s="31"/>
      <c r="E84" s="31"/>
    </row>
    <row r="85" spans="1:5" x14ac:dyDescent="0.2">
      <c r="A85" s="22" t="s">
        <v>73</v>
      </c>
      <c r="C85" s="32" t="s">
        <v>75</v>
      </c>
      <c r="D85" s="32"/>
      <c r="E85" s="32"/>
    </row>
  </sheetData>
  <autoFilter ref="A3:G71"/>
  <mergeCells count="4">
    <mergeCell ref="A1:G1"/>
    <mergeCell ref="B2:F2"/>
    <mergeCell ref="C84:E84"/>
    <mergeCell ref="C85:E85"/>
  </mergeCells>
  <pageMargins left="0.7" right="0.7" top="0.75" bottom="0.75" header="0.3" footer="0.3"/>
  <pageSetup scale="52" orientation="portrait" r:id="rId1"/>
  <ignoredErrors>
    <ignoredError sqref="C13" formula="1"/>
    <ignoredError sqref="B25:G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2017-07-27T18:02:39Z</cp:lastPrinted>
  <dcterms:created xsi:type="dcterms:W3CDTF">2017-01-11T17:22:08Z</dcterms:created>
  <dcterms:modified xsi:type="dcterms:W3CDTF">2017-07-28T22:45:58Z</dcterms:modified>
</cp:coreProperties>
</file>